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нь\"/>
    </mc:Choice>
  </mc:AlternateContent>
  <xr:revisionPtr revIDLastSave="0" documentId="13_ncr:1_{C29873C0-C777-414A-A456-F10287417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3" l="1"/>
  <c r="K49" i="3"/>
  <c r="K35" i="3"/>
  <c r="H64" i="3" l="1"/>
  <c r="F64" i="3"/>
  <c r="K32" i="3"/>
  <c r="K40" i="3"/>
  <c r="K19" i="3"/>
  <c r="J4" i="3"/>
  <c r="J18" i="3"/>
  <c r="J33" i="3"/>
  <c r="J42" i="3"/>
  <c r="J51" i="3"/>
  <c r="J54" i="3"/>
  <c r="J60" i="3"/>
  <c r="K5" i="3"/>
  <c r="K34" i="3"/>
  <c r="K55" i="3"/>
  <c r="K59" i="3"/>
  <c r="K63" i="3"/>
  <c r="K26" i="3"/>
  <c r="K69" i="3" l="1"/>
  <c r="K65" i="3"/>
  <c r="I70" i="3" l="1"/>
  <c r="I69" i="3"/>
  <c r="I68" i="3"/>
  <c r="I63" i="3"/>
  <c r="I62" i="3"/>
  <c r="I61" i="3"/>
  <c r="I59" i="3"/>
  <c r="I58" i="3"/>
  <c r="I57" i="3"/>
  <c r="I55" i="3"/>
  <c r="I53" i="3"/>
  <c r="I52" i="3"/>
  <c r="I50" i="3"/>
  <c r="I49" i="3"/>
  <c r="I45" i="3"/>
  <c r="I44" i="3"/>
  <c r="I43" i="3"/>
  <c r="I40" i="3"/>
  <c r="I38" i="3"/>
  <c r="I36" i="3"/>
  <c r="I35" i="3"/>
  <c r="I34" i="3"/>
  <c r="I32" i="3"/>
  <c r="I31" i="3"/>
  <c r="I30" i="3"/>
  <c r="I26" i="3"/>
  <c r="I21" i="3"/>
  <c r="I20" i="3"/>
  <c r="I19" i="3"/>
  <c r="I17" i="3"/>
  <c r="I16" i="3"/>
  <c r="I14" i="3"/>
  <c r="I12" i="3"/>
  <c r="I9" i="3"/>
  <c r="I7" i="3"/>
  <c r="I6" i="3"/>
  <c r="I5" i="3"/>
  <c r="G70" i="3"/>
  <c r="G69" i="3"/>
  <c r="G68" i="3"/>
  <c r="G63" i="3"/>
  <c r="G62" i="3"/>
  <c r="G61" i="3"/>
  <c r="G59" i="3"/>
  <c r="G58" i="3"/>
  <c r="G57" i="3"/>
  <c r="G55" i="3"/>
  <c r="G53" i="3"/>
  <c r="G52" i="3"/>
  <c r="G50" i="3"/>
  <c r="G49" i="3"/>
  <c r="G45" i="3"/>
  <c r="G44" i="3"/>
  <c r="G43" i="3"/>
  <c r="G40" i="3"/>
  <c r="G38" i="3"/>
  <c r="G36" i="3"/>
  <c r="G35" i="3"/>
  <c r="G34" i="3"/>
  <c r="G32" i="3"/>
  <c r="G31" i="3"/>
  <c r="G30" i="3"/>
  <c r="G26" i="3"/>
  <c r="G21" i="3"/>
  <c r="G20" i="3"/>
  <c r="G19" i="3"/>
  <c r="G17" i="3"/>
  <c r="G16" i="3"/>
  <c r="G14" i="3"/>
  <c r="G12" i="3"/>
  <c r="G9" i="3"/>
  <c r="G7" i="3"/>
  <c r="G6" i="3"/>
  <c r="G5" i="3"/>
  <c r="J22" i="3" l="1"/>
  <c r="J15" i="3"/>
  <c r="J69" i="3"/>
  <c r="J65" i="3"/>
  <c r="J39" i="3"/>
  <c r="H9" i="3"/>
  <c r="F9" i="3"/>
  <c r="K62" i="3"/>
  <c r="K61" i="3"/>
  <c r="K58" i="3"/>
  <c r="K57" i="3"/>
  <c r="K53" i="3"/>
  <c r="K52" i="3"/>
  <c r="K50" i="3"/>
  <c r="K45" i="3"/>
  <c r="K44" i="3"/>
  <c r="K43" i="3"/>
  <c r="K38" i="3"/>
  <c r="K36" i="3"/>
  <c r="K31" i="3"/>
  <c r="K30" i="3"/>
  <c r="K21" i="3"/>
  <c r="K20" i="3"/>
  <c r="K16" i="3"/>
  <c r="K14" i="3"/>
  <c r="K9" i="3"/>
  <c r="K7" i="3"/>
  <c r="K6" i="3"/>
  <c r="E65" i="3"/>
  <c r="D65" i="3"/>
  <c r="C65" i="3"/>
  <c r="E60" i="3"/>
  <c r="D60" i="3"/>
  <c r="C60" i="3"/>
  <c r="D54" i="3"/>
  <c r="E54" i="3"/>
  <c r="C54" i="3"/>
  <c r="C33" i="3"/>
  <c r="C22" i="3"/>
  <c r="E18" i="3"/>
  <c r="D18" i="3"/>
  <c r="C18" i="3"/>
  <c r="E15" i="3"/>
  <c r="D15" i="3"/>
  <c r="C15" i="3"/>
  <c r="C4" i="3"/>
  <c r="E51" i="3"/>
  <c r="G51" i="3" s="1"/>
  <c r="D51" i="3"/>
  <c r="C51" i="3"/>
  <c r="E42" i="3"/>
  <c r="G42" i="3" s="1"/>
  <c r="D42" i="3"/>
  <c r="C42" i="3"/>
  <c r="E39" i="3"/>
  <c r="K39" i="3" s="1"/>
  <c r="D39" i="3"/>
  <c r="C39" i="3"/>
  <c r="E33" i="3"/>
  <c r="G33" i="3" s="1"/>
  <c r="D33" i="3"/>
  <c r="G39" i="3" l="1"/>
  <c r="I39" i="3"/>
  <c r="G65" i="3"/>
  <c r="I65" i="3"/>
  <c r="G60" i="3"/>
  <c r="I60" i="3"/>
  <c r="I54" i="3"/>
  <c r="G54" i="3"/>
  <c r="I51" i="3"/>
  <c r="I42" i="3"/>
  <c r="I33" i="3"/>
  <c r="I18" i="3"/>
  <c r="G18" i="3"/>
  <c r="K15" i="3"/>
  <c r="I15" i="3"/>
  <c r="G15" i="3"/>
  <c r="J3" i="3"/>
  <c r="K60" i="3"/>
  <c r="K33" i="3"/>
  <c r="K54" i="3"/>
  <c r="K18" i="3"/>
  <c r="K42" i="3"/>
  <c r="K51" i="3"/>
  <c r="H6" i="3"/>
  <c r="F6" i="3"/>
  <c r="E69" i="3" l="1"/>
  <c r="D69" i="3"/>
  <c r="C69" i="3"/>
  <c r="E22" i="3"/>
  <c r="D22" i="3"/>
  <c r="F70" i="3"/>
  <c r="F68" i="3"/>
  <c r="F63" i="3"/>
  <c r="F62" i="3"/>
  <c r="F61" i="3"/>
  <c r="F59" i="3"/>
  <c r="F58" i="3"/>
  <c r="F57" i="3"/>
  <c r="F55" i="3"/>
  <c r="F53" i="3"/>
  <c r="F52" i="3"/>
  <c r="F50" i="3"/>
  <c r="F49" i="3"/>
  <c r="F45" i="3"/>
  <c r="F44" i="3"/>
  <c r="F43" i="3"/>
  <c r="F40" i="3"/>
  <c r="F38" i="3"/>
  <c r="F36" i="3"/>
  <c r="F35" i="3"/>
  <c r="F34" i="3"/>
  <c r="F32" i="3"/>
  <c r="F31" i="3"/>
  <c r="F30" i="3"/>
  <c r="F26" i="3"/>
  <c r="F21" i="3"/>
  <c r="F20" i="3"/>
  <c r="F19" i="3"/>
  <c r="F17" i="3"/>
  <c r="F16" i="3"/>
  <c r="F14" i="3"/>
  <c r="F12" i="3"/>
  <c r="F7" i="3"/>
  <c r="F5" i="3"/>
  <c r="H70" i="3"/>
  <c r="H69" i="3"/>
  <c r="H68" i="3"/>
  <c r="H63" i="3"/>
  <c r="H62" i="3"/>
  <c r="H61" i="3"/>
  <c r="H59" i="3"/>
  <c r="H58" i="3"/>
  <c r="H57" i="3"/>
  <c r="H55" i="3"/>
  <c r="H53" i="3"/>
  <c r="H52" i="3"/>
  <c r="H50" i="3"/>
  <c r="H49" i="3"/>
  <c r="H45" i="3"/>
  <c r="H44" i="3"/>
  <c r="H43" i="3"/>
  <c r="H40" i="3"/>
  <c r="H38" i="3"/>
  <c r="H36" i="3"/>
  <c r="H35" i="3"/>
  <c r="H34" i="3"/>
  <c r="H32" i="3"/>
  <c r="H31" i="3"/>
  <c r="H30" i="3"/>
  <c r="H26" i="3"/>
  <c r="H21" i="3"/>
  <c r="H20" i="3"/>
  <c r="H19" i="3"/>
  <c r="H17" i="3"/>
  <c r="H16" i="3"/>
  <c r="H14" i="3"/>
  <c r="H12" i="3"/>
  <c r="H7" i="3"/>
  <c r="H5" i="3"/>
  <c r="D4" i="3"/>
  <c r="D3" i="3" s="1"/>
  <c r="K22" i="3" l="1"/>
  <c r="I22" i="3"/>
  <c r="G22" i="3"/>
  <c r="F69" i="3"/>
  <c r="C3" i="3"/>
  <c r="H22" i="3"/>
  <c r="H65" i="3"/>
  <c r="H60" i="3"/>
  <c r="F22" i="3"/>
  <c r="F18" i="3"/>
  <c r="H18" i="3"/>
  <c r="F15" i="3"/>
  <c r="H54" i="3" l="1"/>
  <c r="F60" i="3"/>
  <c r="F65" i="3"/>
  <c r="H15" i="3"/>
  <c r="F54" i="3" l="1"/>
  <c r="F51" i="3" l="1"/>
  <c r="H51" i="3"/>
  <c r="E4" i="3"/>
  <c r="I4" i="3" l="1"/>
  <c r="G4" i="3"/>
  <c r="F4" i="3"/>
  <c r="E3" i="3"/>
  <c r="F42" i="3"/>
  <c r="H42" i="3"/>
  <c r="H4" i="3"/>
  <c r="I3" i="3" l="1"/>
  <c r="G3" i="3"/>
  <c r="H39" i="3"/>
  <c r="F39" i="3"/>
  <c r="F33" i="3" l="1"/>
  <c r="H33" i="3"/>
  <c r="H3" i="3" l="1"/>
  <c r="F3" i="3"/>
  <c r="K4" i="3"/>
  <c r="K3" i="3"/>
</calcChain>
</file>

<file path=xl/sharedStrings.xml><?xml version="1.0" encoding="utf-8"?>
<sst xmlns="http://schemas.openxmlformats.org/spreadsheetml/2006/main" count="148" uniqueCount="148">
  <si>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</si>
  <si>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</si>
  <si>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</si>
  <si>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</si>
  <si>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</si>
  <si>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</si>
  <si>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</si>
  <si>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</si>
  <si>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</si>
  <si>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</si>
  <si>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</si>
  <si>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</si>
  <si>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</si>
  <si>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</si>
  <si>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</si>
  <si>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</si>
  <si>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</si>
  <si>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</si>
  <si>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</si>
  <si>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</si>
  <si>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</si>
  <si>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</si>
  <si>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</si>
  <si>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</si>
  <si>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</si>
  <si>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</si>
  <si>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</si>
  <si>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</si>
  <si>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</si>
  <si>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</si>
  <si>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</si>
  <si>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</si>
  <si>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</si>
  <si>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</si>
  <si>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</si>
  <si>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</si>
  <si>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</si>
  <si>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</si>
  <si>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</si>
  <si>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</si>
  <si>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</si>
  <si>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</si>
  <si>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</si>
  <si>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</si>
  <si>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</si>
  <si>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</si>
  <si>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</si>
  <si>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</si>
  <si>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</si>
  <si>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</si>
  <si>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</si>
  <si>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</si>
  <si>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</si>
  <si>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</si>
  <si>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</si>
  <si>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</si>
  <si>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</si>
  <si>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</si>
  <si>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</si>
  <si>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</si>
  <si>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</si>
  <si>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</si>
  <si>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</si>
  <si>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</si>
  <si>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</si>
  <si>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</si>
  <si>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</si>
  <si>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</si>
  <si>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</si>
  <si>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</si>
  <si>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</si>
  <si>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</si>
  <si>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</si>
  <si>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</si>
  <si>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</si>
  <si>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</si>
  <si>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</si>
  <si>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</si>
  <si>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</si>
  <si>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</si>
  <si>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</si>
  <si>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</si>
  <si>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</si>
  <si>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</si>
  <si>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</si>
  <si>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</si>
  <si>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</si>
  <si>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</si>
  <si>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</si>
  <si>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</si>
  <si>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</si>
  <si>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</si>
  <si>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</si>
  <si>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</si>
  <si>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</si>
  <si>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</si>
  <si>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</si>
  <si>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</si>
  <si>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</si>
  <si>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</si>
  <si>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</si>
  <si>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</si>
  <si>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</si>
  <si>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</si>
  <si>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</si>
  <si>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</si>
  <si>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</si>
  <si>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</si>
  <si>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</si>
  <si>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</si>
  <si>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</si>
  <si>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</si>
  <si>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</si>
  <si>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</si>
  <si>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</si>
  <si>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</si>
  <si>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</si>
  <si>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</si>
  <si>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</si>
  <si>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</si>
  <si>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</si>
  <si>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</si>
  <si>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</si>
  <si>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</si>
  <si>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</si>
  <si>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</si>
  <si>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</si>
  <si>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</si>
  <si>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</si>
  <si>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</si>
  <si>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</si>
  <si>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</si>
  <si>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</si>
  <si>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</si>
  <si>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</si>
  <si>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</si>
  <si>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</si>
  <si>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</si>
  <si>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Темп роста к соответствующему периоду 2024 года, %</t>
  </si>
  <si>
    <t>Отклонение фактических расходов от значений по отчету ф. 0503117 План, тыс. руб.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</si>
  <si>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от 29.01.2025 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</si>
  <si>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утвержденных значений Решением о бюджете от 29.01.2025 
№ 1/2025-НА), 
тыс. руб.</t>
  </si>
  <si>
    <t>% исполнения от утвержденных бюджетных значений 
( (Решением о бюджете от 29.01.2025
№ 1/2025-НА)</t>
  </si>
  <si>
    <t>% исполнения от утвержденных бюджетных значений по отчету 
ф. 0503117 План</t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</si>
  <si>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>, 
тыс. руб.</t>
    </r>
  </si>
  <si>
    <r>
      <t xml:space="preserve">Плановые значения (согласно отчета по ф. 0503117 ПЛАН) на </t>
    </r>
    <r>
      <rPr>
        <b/>
        <sz val="10"/>
        <rFont val="Times New Roman"/>
        <family val="1"/>
        <charset val="204"/>
      </rPr>
      <t>01.07.2025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</si>
  <si>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01.07.2024</t>
    </r>
    <r>
      <rPr>
        <sz val="10"/>
        <rFont val="Times New Roman"/>
        <family val="1"/>
        <charset val="204"/>
      </rPr>
      <t>, 
тыс. руб.</t>
    </r>
  </si>
  <si>
    <t xml:space="preserve">Сведения об исполнении бюджета городского округа Реутов по расходам в части распределения ассигнований по разделам и подразделам классификации расходов за II квартал 2025 года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городского округа Реутов  в сравнении с соответствующим периодом прошлого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</si>
</sst>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Normal="100" zoomScaleSheetLayoutView="70" workbookViewId="0">
      <selection activeCell="O2" sqref="O2"/>
    </sheetView>
  </sheetViews>
  <sheetFormatPr defaultRowHeight="15" x14ac:dyDescent="0.25"/>
  <cols>
    <col min="1" max="1" width="6.7109375" customWidth="1"/>
    <col min="2" max="2" width="54.28515625" customWidth="1"/>
    <col min="3" max="3" width="15.42578125" customWidth="1"/>
    <col min="4" max="4" width="14" customWidth="1"/>
    <col min="5" max="5" width="13.7109375" customWidth="1"/>
    <col min="6" max="6" width="15.42578125" customWidth="1"/>
    <col min="7" max="7" width="13.28515625" customWidth="1"/>
    <col min="8" max="9" width="13.42578125" customWidth="1"/>
    <col min="10" max="10" width="15.42578125" customWidth="1"/>
    <col min="11" max="11" width="17.140625" customWidth="1"/>
  </cols>
  <sheetData>
    <row r="1" spans="1:11" ht="93.75" customHeight="1" thickBot="1" x14ac:dyDescent="0.3">
      <c r="A1" s="40" t="s">
        <v>147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30.5" customHeight="1" thickBot="1" x14ac:dyDescent="0.3">
      <c r="A2" s="35" t="s">
        <v>134</v>
      </c>
      <c r="B2" s="35" t="s">
        <v>135</v>
      </c>
      <c r="C2" s="36" t="s">
        <v>140</v>
      </c>
      <c r="D2" s="36" t="s">
        <v>145</v>
      </c>
      <c r="E2" s="36" t="s">
        <v>144</v>
      </c>
      <c r="F2" s="36" t="s">
        <v>141</v>
      </c>
      <c r="G2" s="30" t="s">
        <v>142</v>
      </c>
      <c r="H2" s="30" t="s">
        <v>139</v>
      </c>
      <c r="I2" s="30" t="s">
        <v>143</v>
      </c>
      <c r="J2" s="36" t="s">
        <v>146</v>
      </c>
      <c r="K2" s="36" t="s">
        <v>138</v>
      </c>
    </row>
    <row r="3" spans="1:11" ht="24" customHeight="1" thickBot="1" x14ac:dyDescent="0.3">
      <c r="A3" s="11"/>
      <c r="B3" s="15" t="s">
        <v>0</v>
      </c>
      <c r="C3" s="6">
        <f>SUM(C4,C15,C18,C22,C33,C39,C42,C51,C54,C60,C65,C69)</f>
        <v>7211407.3990800008</v>
      </c>
      <c r="D3" s="6">
        <f>SUM(D4,D15,D18,D22,D33,D39,D42,D51,D54,D60,D65,D69)</f>
        <v>7165339.5174799999</v>
      </c>
      <c r="E3" s="6">
        <f>SUM(E4,E15,E18,E22,E33,E39,E42,E51,E54,E60,E65,E69)</f>
        <v>3445268.1222600006</v>
      </c>
      <c r="F3" s="19">
        <f>SUM(E3-C3)</f>
        <v>-3766139.2768200003</v>
      </c>
      <c r="G3" s="37">
        <f>E3/C3*100</f>
        <v>47.775252895842947</v>
      </c>
      <c r="H3" s="9">
        <f>SUM(E3-D3)</f>
        <v>-3720071.3952199994</v>
      </c>
      <c r="I3" s="37">
        <f>E3/D3*100</f>
        <v>48.082412757346596</v>
      </c>
      <c r="J3" s="9">
        <f>SUM(J4,J15,J18,J22,J33,J39,J42,J51,J54,J60,J65,J69)</f>
        <v>2482454.9423999996</v>
      </c>
      <c r="K3" s="6">
        <f>E3/J3*100</f>
        <v>138.78471924768019</v>
      </c>
    </row>
    <row r="4" spans="1:11" ht="15.75" thickBot="1" x14ac:dyDescent="0.3">
      <c r="A4" s="11" t="s">
        <v>1</v>
      </c>
      <c r="B4" s="15" t="s">
        <v>2</v>
      </c>
      <c r="C4" s="6">
        <f>SUM(C5:C14)</f>
        <v>1093647.51942</v>
      </c>
      <c r="D4" s="6">
        <f>SUM(D5:D14)</f>
        <v>938301.38642999995</v>
      </c>
      <c r="E4" s="9">
        <f>SUM(E5:E14)</f>
        <v>369369.40534</v>
      </c>
      <c r="F4" s="19">
        <f>SUM(E4-C4)</f>
        <v>-724278.11407999997</v>
      </c>
      <c r="G4" s="37">
        <f t="shared" ref="G4:G65" si="0">E4/C4*100</f>
        <v>33.774081573914202</v>
      </c>
      <c r="H4" s="9">
        <f>SUM(E4-D4)</f>
        <v>-568931.9810899999</v>
      </c>
      <c r="I4" s="37">
        <f t="shared" ref="I4:I65" si="1">E4/D4*100</f>
        <v>39.365752910731317</v>
      </c>
      <c r="J4" s="9">
        <f>SUM(J5:J14)</f>
        <v>299032.15007999999</v>
      </c>
      <c r="K4" s="6">
        <f>E4/J4*100</f>
        <v>123.52163646657482</v>
      </c>
    </row>
    <row r="5" spans="1:11" ht="24" x14ac:dyDescent="0.25">
      <c r="A5" s="12" t="s">
        <v>3</v>
      </c>
      <c r="B5" s="16" t="s">
        <v>4</v>
      </c>
      <c r="C5" s="7">
        <v>13062.27</v>
      </c>
      <c r="D5" s="7">
        <v>13362.27</v>
      </c>
      <c r="E5" s="3">
        <v>5799.34202</v>
      </c>
      <c r="F5" s="20">
        <f>SUM(E5-C5)</f>
        <v>-7262.9279800000004</v>
      </c>
      <c r="G5" s="33">
        <f t="shared" si="0"/>
        <v>44.397658446809011</v>
      </c>
      <c r="H5" s="3">
        <f>SUM(E5-D5)</f>
        <v>-7562.9279800000004</v>
      </c>
      <c r="I5" s="33">
        <f t="shared" si="1"/>
        <v>43.400874402328341</v>
      </c>
      <c r="J5" s="3">
        <v>1279.5746899999999</v>
      </c>
      <c r="K5" s="23">
        <f t="shared" ref="K5:K60" si="2">E5/J5*100</f>
        <v>453.22418967196052</v>
      </c>
    </row>
    <row r="6" spans="1:11" ht="36" x14ac:dyDescent="0.25">
      <c r="A6" s="13" t="s">
        <v>5</v>
      </c>
      <c r="B6" s="17" t="s">
        <v>6</v>
      </c>
      <c r="C6" s="4">
        <v>6378.98</v>
      </c>
      <c r="D6" s="4">
        <v>6378.98</v>
      </c>
      <c r="E6" s="5">
        <v>3235.9134300000001</v>
      </c>
      <c r="F6" s="20">
        <f>SUM(E6-C6)</f>
        <v>-3143.0665699999995</v>
      </c>
      <c r="G6" s="31">
        <f t="shared" si="0"/>
        <v>50.727756318408282</v>
      </c>
      <c r="H6" s="3">
        <f>SUM(E6-D6)</f>
        <v>-3143.0665699999995</v>
      </c>
      <c r="I6" s="31">
        <f t="shared" si="1"/>
        <v>50.727756318408282</v>
      </c>
      <c r="J6" s="5">
        <v>1792.1230399999999</v>
      </c>
      <c r="K6" s="23">
        <f t="shared" si="2"/>
        <v>180.56312863429289</v>
      </c>
    </row>
    <row r="7" spans="1:11" ht="36" x14ac:dyDescent="0.25">
      <c r="A7" s="13" t="s">
        <v>7</v>
      </c>
      <c r="B7" s="17" t="s">
        <v>8</v>
      </c>
      <c r="C7" s="4">
        <v>385089.29488</v>
      </c>
      <c r="D7" s="4">
        <v>399625.4682</v>
      </c>
      <c r="E7" s="5">
        <v>168472.88959000001</v>
      </c>
      <c r="F7" s="20">
        <f t="shared" ref="F7:F61" si="3">SUM(E7-C7)</f>
        <v>-216616.40529</v>
      </c>
      <c r="G7" s="31">
        <f t="shared" si="0"/>
        <v>43.749045177300729</v>
      </c>
      <c r="H7" s="3">
        <f t="shared" ref="H7:H61" si="4">SUM(E7-D7)</f>
        <v>-231152.57861</v>
      </c>
      <c r="I7" s="31">
        <f t="shared" si="1"/>
        <v>42.157695891815536</v>
      </c>
      <c r="J7" s="5">
        <v>136115.19967999999</v>
      </c>
      <c r="K7" s="23">
        <f t="shared" si="2"/>
        <v>123.77228258568573</v>
      </c>
    </row>
    <row r="8" spans="1:11" x14ac:dyDescent="0.25">
      <c r="A8" s="13" t="s">
        <v>9</v>
      </c>
      <c r="B8" s="17" t="s">
        <v>10</v>
      </c>
      <c r="C8" s="4"/>
      <c r="D8" s="4"/>
      <c r="E8" s="5"/>
      <c r="F8" s="20"/>
      <c r="G8" s="31"/>
      <c r="H8" s="3"/>
      <c r="I8" s="31"/>
      <c r="J8" s="5"/>
      <c r="K8" s="23"/>
    </row>
    <row r="9" spans="1:11" ht="24" x14ac:dyDescent="0.25">
      <c r="A9" s="13" t="s">
        <v>11</v>
      </c>
      <c r="B9" s="17" t="s">
        <v>12</v>
      </c>
      <c r="C9" s="4">
        <v>46738.07</v>
      </c>
      <c r="D9" s="4">
        <v>46488.086649999997</v>
      </c>
      <c r="E9" s="5">
        <v>21184.33007</v>
      </c>
      <c r="F9" s="20">
        <f t="shared" si="3"/>
        <v>-25553.73993</v>
      </c>
      <c r="G9" s="31">
        <f t="shared" si="0"/>
        <v>45.325641538043826</v>
      </c>
      <c r="H9" s="3">
        <f t="shared" si="4"/>
        <v>-25303.756579999997</v>
      </c>
      <c r="I9" s="31">
        <f t="shared" si="1"/>
        <v>45.569373997886402</v>
      </c>
      <c r="J9" s="5">
        <v>22380.313870000002</v>
      </c>
      <c r="K9" s="23">
        <f t="shared" si="2"/>
        <v>94.656090138203226</v>
      </c>
    </row>
    <row r="10" spans="1:11" x14ac:dyDescent="0.25">
      <c r="A10" s="13" t="s">
        <v>13</v>
      </c>
      <c r="B10" s="17" t="s">
        <v>14</v>
      </c>
      <c r="C10" s="4"/>
      <c r="D10" s="4"/>
      <c r="E10" s="5"/>
      <c r="F10" s="20"/>
      <c r="G10" s="31"/>
      <c r="H10" s="3"/>
      <c r="I10" s="31"/>
      <c r="J10" s="5"/>
      <c r="K10" s="23"/>
    </row>
    <row r="11" spans="1:11" x14ac:dyDescent="0.25">
      <c r="A11" s="13" t="s">
        <v>15</v>
      </c>
      <c r="B11" s="17" t="s">
        <v>16</v>
      </c>
      <c r="C11" s="4"/>
      <c r="D11" s="4"/>
      <c r="E11" s="5"/>
      <c r="F11" s="20"/>
      <c r="G11" s="31"/>
      <c r="H11" s="3"/>
      <c r="I11" s="31"/>
      <c r="J11" s="5"/>
      <c r="K11" s="23"/>
    </row>
    <row r="12" spans="1:11" x14ac:dyDescent="0.25">
      <c r="A12" s="13" t="s">
        <v>17</v>
      </c>
      <c r="B12" s="17" t="s">
        <v>18</v>
      </c>
      <c r="C12" s="4">
        <v>5000</v>
      </c>
      <c r="D12" s="4">
        <v>5000</v>
      </c>
      <c r="E12" s="5">
        <v>0</v>
      </c>
      <c r="F12" s="20">
        <f t="shared" si="3"/>
        <v>-5000</v>
      </c>
      <c r="G12" s="31">
        <f t="shared" si="0"/>
        <v>0</v>
      </c>
      <c r="H12" s="3">
        <f t="shared" si="4"/>
        <v>-5000</v>
      </c>
      <c r="I12" s="31">
        <f t="shared" si="1"/>
        <v>0</v>
      </c>
      <c r="J12" s="5">
        <v>0</v>
      </c>
      <c r="K12" s="23"/>
    </row>
    <row r="13" spans="1:11" ht="24" x14ac:dyDescent="0.25">
      <c r="A13" s="13" t="s">
        <v>19</v>
      </c>
      <c r="B13" s="17" t="s">
        <v>20</v>
      </c>
      <c r="C13" s="4"/>
      <c r="D13" s="4"/>
      <c r="E13" s="5"/>
      <c r="F13" s="20"/>
      <c r="G13" s="31"/>
      <c r="H13" s="3"/>
      <c r="I13" s="31"/>
      <c r="J13" s="5"/>
      <c r="K13" s="23"/>
    </row>
    <row r="14" spans="1:11" ht="15.75" thickBot="1" x14ac:dyDescent="0.3">
      <c r="A14" s="14" t="s">
        <v>21</v>
      </c>
      <c r="B14" s="18" t="s">
        <v>22</v>
      </c>
      <c r="C14" s="8">
        <v>637378.90454000002</v>
      </c>
      <c r="D14" s="8">
        <v>467446.58158</v>
      </c>
      <c r="E14" s="10">
        <v>170676.93023</v>
      </c>
      <c r="F14" s="29">
        <f t="shared" si="3"/>
        <v>-466701.97431000002</v>
      </c>
      <c r="G14" s="32">
        <f t="shared" si="0"/>
        <v>26.777938368258127</v>
      </c>
      <c r="H14" s="27">
        <f t="shared" si="4"/>
        <v>-296769.65135</v>
      </c>
      <c r="I14" s="32">
        <f t="shared" si="1"/>
        <v>36.512606350248795</v>
      </c>
      <c r="J14" s="10">
        <v>137464.9388</v>
      </c>
      <c r="K14" s="25">
        <f t="shared" si="2"/>
        <v>124.16033624277145</v>
      </c>
    </row>
    <row r="15" spans="1:11" ht="15.75" thickBot="1" x14ac:dyDescent="0.3">
      <c r="A15" s="11" t="s">
        <v>23</v>
      </c>
      <c r="B15" s="15" t="s">
        <v>24</v>
      </c>
      <c r="C15" s="6">
        <f>SUM(C16:C17)</f>
        <v>9768.3799999999992</v>
      </c>
      <c r="D15" s="6">
        <f t="shared" ref="D15:E15" si="5">SUM(D16:D17)</f>
        <v>9768.3799999999992</v>
      </c>
      <c r="E15" s="6">
        <f t="shared" si="5"/>
        <v>3747.8953799999999</v>
      </c>
      <c r="F15" s="28">
        <f t="shared" si="3"/>
        <v>-6020.4846199999993</v>
      </c>
      <c r="G15" s="34">
        <f t="shared" si="0"/>
        <v>38.367624723853908</v>
      </c>
      <c r="H15" s="26">
        <f t="shared" si="4"/>
        <v>-6020.4846199999993</v>
      </c>
      <c r="I15" s="34">
        <f t="shared" si="1"/>
        <v>38.367624723853908</v>
      </c>
      <c r="J15" s="9">
        <f>SUM(J16:J17)</f>
        <v>3014.9029599999999</v>
      </c>
      <c r="K15" s="6">
        <f t="shared" si="2"/>
        <v>124.31230556090603</v>
      </c>
    </row>
    <row r="16" spans="1:11" x14ac:dyDescent="0.25">
      <c r="A16" s="12" t="s">
        <v>25</v>
      </c>
      <c r="B16" s="16" t="s">
        <v>26</v>
      </c>
      <c r="C16" s="7">
        <v>9286.8799999999992</v>
      </c>
      <c r="D16" s="7">
        <v>9286.8799999999992</v>
      </c>
      <c r="E16" s="3">
        <v>3716.3953799999999</v>
      </c>
      <c r="F16" s="20">
        <f t="shared" si="3"/>
        <v>-5570.4846199999993</v>
      </c>
      <c r="G16" s="33">
        <f t="shared" si="0"/>
        <v>40.017695716968454</v>
      </c>
      <c r="H16" s="3">
        <f t="shared" si="4"/>
        <v>-5570.4846199999993</v>
      </c>
      <c r="I16" s="33">
        <f t="shared" si="1"/>
        <v>40.017695716968454</v>
      </c>
      <c r="J16" s="3">
        <v>3014.9029599999999</v>
      </c>
      <c r="K16" s="24">
        <f t="shared" si="2"/>
        <v>123.26749581353027</v>
      </c>
    </row>
    <row r="17" spans="1:11" ht="15.75" thickBot="1" x14ac:dyDescent="0.3">
      <c r="A17" s="14" t="s">
        <v>27</v>
      </c>
      <c r="B17" s="18" t="s">
        <v>28</v>
      </c>
      <c r="C17" s="8">
        <v>481.5</v>
      </c>
      <c r="D17" s="8">
        <v>481.5</v>
      </c>
      <c r="E17" s="10">
        <v>31.5</v>
      </c>
      <c r="F17" s="29">
        <f t="shared" si="3"/>
        <v>-450</v>
      </c>
      <c r="G17" s="32">
        <f t="shared" si="0"/>
        <v>6.5420560747663545</v>
      </c>
      <c r="H17" s="27">
        <f t="shared" si="4"/>
        <v>-450</v>
      </c>
      <c r="I17" s="32">
        <f t="shared" si="1"/>
        <v>6.5420560747663545</v>
      </c>
      <c r="J17" s="10">
        <v>0</v>
      </c>
      <c r="K17" s="25"/>
    </row>
    <row r="18" spans="1:11" ht="24.75" thickBot="1" x14ac:dyDescent="0.3">
      <c r="A18" s="11" t="s">
        <v>29</v>
      </c>
      <c r="B18" s="15" t="s">
        <v>30</v>
      </c>
      <c r="C18" s="6">
        <f>SUM(C19:C21)</f>
        <v>108057.38999999998</v>
      </c>
      <c r="D18" s="6">
        <f t="shared" ref="D18:E18" si="6">SUM(D19:D21)</f>
        <v>134162.01667000001</v>
      </c>
      <c r="E18" s="6">
        <f t="shared" si="6"/>
        <v>32072.497809999997</v>
      </c>
      <c r="F18" s="28">
        <f t="shared" si="3"/>
        <v>-75984.892189999984</v>
      </c>
      <c r="G18" s="34">
        <f t="shared" si="0"/>
        <v>29.680985085795612</v>
      </c>
      <c r="H18" s="26">
        <f t="shared" si="4"/>
        <v>-102089.51886000001</v>
      </c>
      <c r="I18" s="34">
        <f t="shared" si="1"/>
        <v>23.905795847485745</v>
      </c>
      <c r="J18" s="9">
        <f>SUM(J19:J21)</f>
        <v>24948.64675</v>
      </c>
      <c r="K18" s="6">
        <f t="shared" si="2"/>
        <v>128.55405798713312</v>
      </c>
    </row>
    <row r="19" spans="1:11" ht="15.75" thickBot="1" x14ac:dyDescent="0.3">
      <c r="A19" s="12" t="s">
        <v>31</v>
      </c>
      <c r="B19" s="16" t="s">
        <v>137</v>
      </c>
      <c r="C19" s="7">
        <v>4612.5200000000004</v>
      </c>
      <c r="D19" s="7">
        <v>4583.0276000000003</v>
      </c>
      <c r="E19" s="3">
        <v>2703.4086000000002</v>
      </c>
      <c r="F19" s="20">
        <f t="shared" si="3"/>
        <v>-1909.1114000000002</v>
      </c>
      <c r="G19" s="33">
        <f t="shared" si="0"/>
        <v>58.610230416345075</v>
      </c>
      <c r="H19" s="3">
        <f t="shared" si="4"/>
        <v>-1879.6190000000001</v>
      </c>
      <c r="I19" s="33">
        <f t="shared" si="1"/>
        <v>58.987395144641944</v>
      </c>
      <c r="J19" s="3">
        <v>2804.3996400000001</v>
      </c>
      <c r="K19" s="6">
        <f t="shared" si="2"/>
        <v>96.398835652396542</v>
      </c>
    </row>
    <row r="20" spans="1:11" ht="22.5" customHeight="1" x14ac:dyDescent="0.25">
      <c r="A20" s="13" t="s">
        <v>33</v>
      </c>
      <c r="B20" s="17" t="s">
        <v>32</v>
      </c>
      <c r="C20" s="4">
        <v>38027.519999999997</v>
      </c>
      <c r="D20" s="4">
        <v>38027.519999999997</v>
      </c>
      <c r="E20" s="5">
        <v>16641.505099999998</v>
      </c>
      <c r="F20" s="20">
        <f t="shared" si="3"/>
        <v>-21386.014899999998</v>
      </c>
      <c r="G20" s="31">
        <f t="shared" si="0"/>
        <v>43.761741759651954</v>
      </c>
      <c r="H20" s="3">
        <f t="shared" si="4"/>
        <v>-21386.014899999998</v>
      </c>
      <c r="I20" s="31">
        <f t="shared" si="1"/>
        <v>43.761741759651954</v>
      </c>
      <c r="J20" s="5">
        <v>15976.92813</v>
      </c>
      <c r="K20" s="23">
        <f t="shared" si="2"/>
        <v>104.15960417792778</v>
      </c>
    </row>
    <row r="21" spans="1:11" ht="24.75" thickBot="1" x14ac:dyDescent="0.3">
      <c r="A21" s="14" t="s">
        <v>34</v>
      </c>
      <c r="B21" s="18" t="s">
        <v>35</v>
      </c>
      <c r="C21" s="8">
        <v>65417.35</v>
      </c>
      <c r="D21" s="8">
        <v>91551.469070000006</v>
      </c>
      <c r="E21" s="10">
        <v>12727.58411</v>
      </c>
      <c r="F21" s="29">
        <f t="shared" si="3"/>
        <v>-52689.765889999995</v>
      </c>
      <c r="G21" s="32">
        <f t="shared" si="0"/>
        <v>19.45597629680811</v>
      </c>
      <c r="H21" s="27">
        <f t="shared" si="4"/>
        <v>-78823.88496000001</v>
      </c>
      <c r="I21" s="32">
        <f t="shared" si="1"/>
        <v>13.902108004698999</v>
      </c>
      <c r="J21" s="10">
        <v>6167.31898</v>
      </c>
      <c r="K21" s="25">
        <f t="shared" si="2"/>
        <v>206.37142575686914</v>
      </c>
    </row>
    <row r="22" spans="1:11" ht="15.75" thickBot="1" x14ac:dyDescent="0.3">
      <c r="A22" s="11" t="s">
        <v>36</v>
      </c>
      <c r="B22" s="15" t="s">
        <v>37</v>
      </c>
      <c r="C22" s="6">
        <f>SUM(C23:C32)</f>
        <v>303230.30929999996</v>
      </c>
      <c r="D22" s="6">
        <f t="shared" ref="D22:E22" si="7">SUM(D23:D32)</f>
        <v>327155.81909999996</v>
      </c>
      <c r="E22" s="6">
        <f t="shared" si="7"/>
        <v>104601.79370999998</v>
      </c>
      <c r="F22" s="19">
        <f t="shared" si="3"/>
        <v>-198628.51558999997</v>
      </c>
      <c r="G22" s="37">
        <f t="shared" si="0"/>
        <v>34.495823966763339</v>
      </c>
      <c r="H22" s="9">
        <f t="shared" si="4"/>
        <v>-222554.02538999997</v>
      </c>
      <c r="I22" s="37">
        <f t="shared" si="1"/>
        <v>31.973080594365623</v>
      </c>
      <c r="J22" s="9">
        <f>SUM(J23:J32)</f>
        <v>175472.17615999997</v>
      </c>
      <c r="K22" s="6">
        <f t="shared" si="2"/>
        <v>59.611612506943224</v>
      </c>
    </row>
    <row r="23" spans="1:11" x14ac:dyDescent="0.25">
      <c r="A23" s="12" t="s">
        <v>38</v>
      </c>
      <c r="B23" s="16" t="s">
        <v>39</v>
      </c>
      <c r="C23" s="7"/>
      <c r="D23" s="7"/>
      <c r="E23" s="3"/>
      <c r="F23" s="20"/>
      <c r="G23" s="33"/>
      <c r="H23" s="3"/>
      <c r="I23" s="33"/>
      <c r="J23" s="3"/>
      <c r="K23" s="24"/>
    </row>
    <row r="24" spans="1:11" x14ac:dyDescent="0.25">
      <c r="A24" s="13" t="s">
        <v>40</v>
      </c>
      <c r="B24" s="17" t="s">
        <v>41</v>
      </c>
      <c r="C24" s="4"/>
      <c r="D24" s="4"/>
      <c r="E24" s="5"/>
      <c r="F24" s="20"/>
      <c r="G24" s="31"/>
      <c r="H24" s="3"/>
      <c r="I24" s="31"/>
      <c r="J24" s="5"/>
      <c r="K24" s="23"/>
    </row>
    <row r="25" spans="1:11" x14ac:dyDescent="0.25">
      <c r="A25" s="13" t="s">
        <v>42</v>
      </c>
      <c r="B25" s="17" t="s">
        <v>43</v>
      </c>
      <c r="C25" s="4"/>
      <c r="D25" s="4"/>
      <c r="E25" s="5"/>
      <c r="F25" s="20"/>
      <c r="G25" s="31"/>
      <c r="H25" s="3"/>
      <c r="I25" s="31"/>
      <c r="J25" s="5"/>
      <c r="K25" s="23"/>
    </row>
    <row r="26" spans="1:11" x14ac:dyDescent="0.25">
      <c r="A26" s="13" t="s">
        <v>44</v>
      </c>
      <c r="B26" s="17" t="s">
        <v>45</v>
      </c>
      <c r="C26" s="4">
        <v>999</v>
      </c>
      <c r="D26" s="4">
        <v>999</v>
      </c>
      <c r="E26" s="5">
        <v>360.67863</v>
      </c>
      <c r="F26" s="20">
        <f t="shared" si="3"/>
        <v>-638.32137</v>
      </c>
      <c r="G26" s="31">
        <f t="shared" si="0"/>
        <v>36.103966966966965</v>
      </c>
      <c r="H26" s="3">
        <f t="shared" si="4"/>
        <v>-638.32137</v>
      </c>
      <c r="I26" s="31">
        <f t="shared" si="1"/>
        <v>36.103966966966965</v>
      </c>
      <c r="J26" s="5">
        <v>240.32517000000001</v>
      </c>
      <c r="K26" s="23">
        <f t="shared" si="2"/>
        <v>150.07942364089453</v>
      </c>
    </row>
    <row r="27" spans="1:11" x14ac:dyDescent="0.25">
      <c r="A27" s="13" t="s">
        <v>46</v>
      </c>
      <c r="B27" s="17" t="s">
        <v>47</v>
      </c>
      <c r="C27" s="4"/>
      <c r="D27" s="4"/>
      <c r="E27" s="5"/>
      <c r="F27" s="20"/>
      <c r="G27" s="31"/>
      <c r="H27" s="3"/>
      <c r="I27" s="31"/>
      <c r="J27" s="5"/>
      <c r="K27" s="23"/>
    </row>
    <row r="28" spans="1:11" x14ac:dyDescent="0.25">
      <c r="A28" s="13" t="s">
        <v>48</v>
      </c>
      <c r="B28" s="17" t="s">
        <v>49</v>
      </c>
      <c r="C28" s="4"/>
      <c r="D28" s="4"/>
      <c r="E28" s="5"/>
      <c r="F28" s="20"/>
      <c r="G28" s="31"/>
      <c r="H28" s="3"/>
      <c r="I28" s="31"/>
      <c r="J28" s="5"/>
      <c r="K28" s="23"/>
    </row>
    <row r="29" spans="1:11" x14ac:dyDescent="0.25">
      <c r="A29" s="13" t="s">
        <v>50</v>
      </c>
      <c r="B29" s="17" t="s">
        <v>51</v>
      </c>
      <c r="C29" s="4"/>
      <c r="D29" s="4"/>
      <c r="E29" s="5"/>
      <c r="F29" s="20"/>
      <c r="G29" s="31"/>
      <c r="H29" s="3"/>
      <c r="I29" s="31"/>
      <c r="J29" s="5">
        <v>47220.044199999997</v>
      </c>
      <c r="K29" s="23"/>
    </row>
    <row r="30" spans="1:11" x14ac:dyDescent="0.25">
      <c r="A30" s="13" t="s">
        <v>52</v>
      </c>
      <c r="B30" s="17" t="s">
        <v>53</v>
      </c>
      <c r="C30" s="4">
        <v>237166.70929999999</v>
      </c>
      <c r="D30" s="4">
        <v>256016.70929999999</v>
      </c>
      <c r="E30" s="5">
        <v>90007.686329999997</v>
      </c>
      <c r="F30" s="20">
        <f t="shared" si="3"/>
        <v>-147159.02296999999</v>
      </c>
      <c r="G30" s="31">
        <f t="shared" si="0"/>
        <v>37.951231264985971</v>
      </c>
      <c r="H30" s="3">
        <f t="shared" si="4"/>
        <v>-166009.02296999999</v>
      </c>
      <c r="I30" s="31">
        <f t="shared" si="1"/>
        <v>35.156957753303956</v>
      </c>
      <c r="J30" s="5">
        <v>123432.85468999999</v>
      </c>
      <c r="K30" s="23">
        <f t="shared" si="2"/>
        <v>72.920363509418237</v>
      </c>
    </row>
    <row r="31" spans="1:11" x14ac:dyDescent="0.25">
      <c r="A31" s="13" t="s">
        <v>54</v>
      </c>
      <c r="B31" s="17" t="s">
        <v>55</v>
      </c>
      <c r="C31" s="4">
        <v>46520</v>
      </c>
      <c r="D31" s="4">
        <v>47272.357799999998</v>
      </c>
      <c r="E31" s="5">
        <v>10845.830110000001</v>
      </c>
      <c r="F31" s="20">
        <f t="shared" si="3"/>
        <v>-35674.169889999997</v>
      </c>
      <c r="G31" s="31">
        <f t="shared" si="0"/>
        <v>23.31433815563199</v>
      </c>
      <c r="H31" s="3">
        <f t="shared" si="4"/>
        <v>-36426.527689999995</v>
      </c>
      <c r="I31" s="31">
        <f t="shared" si="1"/>
        <v>22.943281475162639</v>
      </c>
      <c r="J31" s="5">
        <v>4155.0804600000001</v>
      </c>
      <c r="K31" s="23">
        <f t="shared" si="2"/>
        <v>261.02575424014776</v>
      </c>
    </row>
    <row r="32" spans="1:11" ht="15.75" thickBot="1" x14ac:dyDescent="0.3">
      <c r="A32" s="14" t="s">
        <v>56</v>
      </c>
      <c r="B32" s="18" t="s">
        <v>57</v>
      </c>
      <c r="C32" s="8">
        <v>18544.599999999999</v>
      </c>
      <c r="D32" s="8">
        <v>22867.752</v>
      </c>
      <c r="E32" s="10">
        <v>3387.5986400000002</v>
      </c>
      <c r="F32" s="29">
        <f t="shared" si="3"/>
        <v>-15157.001359999998</v>
      </c>
      <c r="G32" s="32">
        <f t="shared" si="0"/>
        <v>18.267304983661013</v>
      </c>
      <c r="H32" s="27">
        <f t="shared" si="4"/>
        <v>-19480.15336</v>
      </c>
      <c r="I32" s="32">
        <f t="shared" si="1"/>
        <v>14.813868193078184</v>
      </c>
      <c r="J32" s="10">
        <v>423.87164000000001</v>
      </c>
      <c r="K32" s="23">
        <f t="shared" si="2"/>
        <v>799.20389106475727</v>
      </c>
    </row>
    <row r="33" spans="1:11" ht="15.75" thickBot="1" x14ac:dyDescent="0.3">
      <c r="A33" s="11" t="s">
        <v>58</v>
      </c>
      <c r="B33" s="15" t="s">
        <v>59</v>
      </c>
      <c r="C33" s="6">
        <f>SUM(C34:C38)</f>
        <v>2286583.4022900001</v>
      </c>
      <c r="D33" s="6">
        <f>SUM(D34:D38)</f>
        <v>2254141.22615</v>
      </c>
      <c r="E33" s="6">
        <f>SUM(E34:E38)</f>
        <v>1377939.0306600002</v>
      </c>
      <c r="F33" s="19">
        <f t="shared" si="3"/>
        <v>-908644.37162999995</v>
      </c>
      <c r="G33" s="37">
        <f t="shared" si="0"/>
        <v>60.261918689692315</v>
      </c>
      <c r="H33" s="9">
        <f t="shared" si="4"/>
        <v>-876202.19548999984</v>
      </c>
      <c r="I33" s="37">
        <f t="shared" si="1"/>
        <v>61.129223611844196</v>
      </c>
      <c r="J33" s="9">
        <f>SUM(J34:J38)</f>
        <v>144087.76932000002</v>
      </c>
      <c r="K33" s="6">
        <f t="shared" si="2"/>
        <v>956.31921929458042</v>
      </c>
    </row>
    <row r="34" spans="1:11" x14ac:dyDescent="0.25">
      <c r="A34" s="12" t="s">
        <v>60</v>
      </c>
      <c r="B34" s="16" t="s">
        <v>61</v>
      </c>
      <c r="C34" s="7">
        <v>72500</v>
      </c>
      <c r="D34" s="7">
        <v>75232.939069999993</v>
      </c>
      <c r="E34" s="3">
        <v>28597.985189999999</v>
      </c>
      <c r="F34" s="20">
        <f t="shared" si="3"/>
        <v>-43902.014810000001</v>
      </c>
      <c r="G34" s="33">
        <f t="shared" si="0"/>
        <v>39.445496813793099</v>
      </c>
      <c r="H34" s="3">
        <f t="shared" si="4"/>
        <v>-46634.953879999994</v>
      </c>
      <c r="I34" s="33">
        <f t="shared" si="1"/>
        <v>38.012585369542975</v>
      </c>
      <c r="J34" s="3">
        <v>12105.749659999999</v>
      </c>
      <c r="K34" s="23">
        <f>E34/J34*100</f>
        <v>236.23473137309202</v>
      </c>
    </row>
    <row r="35" spans="1:11" x14ac:dyDescent="0.25">
      <c r="A35" s="13" t="s">
        <v>62</v>
      </c>
      <c r="B35" s="17" t="s">
        <v>63</v>
      </c>
      <c r="C35" s="4">
        <v>1512349.12</v>
      </c>
      <c r="D35" s="4">
        <v>1426948.1402799999</v>
      </c>
      <c r="E35" s="5">
        <v>1173846.0852300001</v>
      </c>
      <c r="F35" s="20">
        <f t="shared" si="3"/>
        <v>-338503.03477000003</v>
      </c>
      <c r="G35" s="31">
        <f t="shared" si="0"/>
        <v>77.617401280333993</v>
      </c>
      <c r="H35" s="3">
        <f t="shared" si="4"/>
        <v>-253102.05504999985</v>
      </c>
      <c r="I35" s="31">
        <f t="shared" si="1"/>
        <v>82.262701221900372</v>
      </c>
      <c r="J35" s="5">
        <v>28940.391500000002</v>
      </c>
      <c r="K35" s="23">
        <f>E35/J35*100</f>
        <v>4056.0822587006123</v>
      </c>
    </row>
    <row r="36" spans="1:11" x14ac:dyDescent="0.25">
      <c r="A36" s="13" t="s">
        <v>64</v>
      </c>
      <c r="B36" s="17" t="s">
        <v>65</v>
      </c>
      <c r="C36" s="4">
        <v>700143.28229</v>
      </c>
      <c r="D36" s="4">
        <v>750369.14679999999</v>
      </c>
      <c r="E36" s="5">
        <v>174947.42623000001</v>
      </c>
      <c r="F36" s="20">
        <f t="shared" si="3"/>
        <v>-525195.85606000002</v>
      </c>
      <c r="G36" s="31">
        <f t="shared" si="0"/>
        <v>24.987374821020797</v>
      </c>
      <c r="H36" s="3">
        <f t="shared" si="4"/>
        <v>-575421.72057</v>
      </c>
      <c r="I36" s="31">
        <f t="shared" si="1"/>
        <v>23.314848028610339</v>
      </c>
      <c r="J36" s="5">
        <v>102397.87212</v>
      </c>
      <c r="K36" s="23">
        <f t="shared" si="2"/>
        <v>170.8506462175105</v>
      </c>
    </row>
    <row r="37" spans="1:11" ht="24" x14ac:dyDescent="0.25">
      <c r="A37" s="13" t="s">
        <v>66</v>
      </c>
      <c r="B37" s="17" t="s">
        <v>67</v>
      </c>
      <c r="C37" s="4"/>
      <c r="D37" s="4"/>
      <c r="E37" s="5"/>
      <c r="F37" s="20"/>
      <c r="G37" s="31"/>
      <c r="H37" s="3"/>
      <c r="I37" s="31"/>
      <c r="J37" s="5"/>
      <c r="K37" s="23"/>
    </row>
    <row r="38" spans="1:11" ht="15.75" thickBot="1" x14ac:dyDescent="0.3">
      <c r="A38" s="14" t="s">
        <v>68</v>
      </c>
      <c r="B38" s="18" t="s">
        <v>69</v>
      </c>
      <c r="C38" s="8">
        <v>1591</v>
      </c>
      <c r="D38" s="8">
        <v>1591</v>
      </c>
      <c r="E38" s="10">
        <v>547.53400999999997</v>
      </c>
      <c r="F38" s="29">
        <f t="shared" si="3"/>
        <v>-1043.4659900000001</v>
      </c>
      <c r="G38" s="32">
        <f t="shared" si="0"/>
        <v>34.414456945317404</v>
      </c>
      <c r="H38" s="27">
        <f t="shared" si="4"/>
        <v>-1043.4659900000001</v>
      </c>
      <c r="I38" s="32">
        <f t="shared" si="1"/>
        <v>34.414456945317404</v>
      </c>
      <c r="J38" s="10">
        <v>643.75603999999998</v>
      </c>
      <c r="K38" s="25">
        <f t="shared" si="2"/>
        <v>85.053028784009541</v>
      </c>
    </row>
    <row r="39" spans="1:11" ht="15.75" thickBot="1" x14ac:dyDescent="0.3">
      <c r="A39" s="11" t="s">
        <v>70</v>
      </c>
      <c r="B39" s="15" t="s">
        <v>71</v>
      </c>
      <c r="C39" s="6">
        <f>SUM(C40:C41)</f>
        <v>300</v>
      </c>
      <c r="D39" s="6">
        <f t="shared" ref="D39:E39" si="8">SUM(D40:D41)</f>
        <v>300</v>
      </c>
      <c r="E39" s="6">
        <f t="shared" si="8"/>
        <v>144.63399999999999</v>
      </c>
      <c r="F39" s="19">
        <f t="shared" si="3"/>
        <v>-155.36600000000001</v>
      </c>
      <c r="G39" s="37">
        <f t="shared" si="0"/>
        <v>48.211333333333329</v>
      </c>
      <c r="H39" s="9">
        <f t="shared" si="4"/>
        <v>-155.36600000000001</v>
      </c>
      <c r="I39" s="37">
        <f t="shared" si="1"/>
        <v>48.211333333333329</v>
      </c>
      <c r="J39" s="9">
        <f t="shared" ref="J39" si="9">SUM(J40:J41)</f>
        <v>107.83540000000001</v>
      </c>
      <c r="K39" s="6">
        <f t="shared" si="2"/>
        <v>134.12478648013544</v>
      </c>
    </row>
    <row r="40" spans="1:11" x14ac:dyDescent="0.25">
      <c r="A40" s="12" t="s">
        <v>72</v>
      </c>
      <c r="B40" s="16" t="s">
        <v>73</v>
      </c>
      <c r="C40" s="7">
        <v>300</v>
      </c>
      <c r="D40" s="7">
        <v>300</v>
      </c>
      <c r="E40" s="3">
        <v>144.63399999999999</v>
      </c>
      <c r="F40" s="20">
        <f t="shared" si="3"/>
        <v>-155.36600000000001</v>
      </c>
      <c r="G40" s="33">
        <f t="shared" si="0"/>
        <v>48.211333333333329</v>
      </c>
      <c r="H40" s="3">
        <f t="shared" si="4"/>
        <v>-155.36600000000001</v>
      </c>
      <c r="I40" s="33">
        <f t="shared" si="1"/>
        <v>48.211333333333329</v>
      </c>
      <c r="J40" s="3">
        <v>107.83540000000001</v>
      </c>
      <c r="K40" s="38">
        <f t="shared" si="2"/>
        <v>134.12478648013544</v>
      </c>
    </row>
    <row r="41" spans="1:11" ht="15.75" thickBot="1" x14ac:dyDescent="0.3">
      <c r="A41" s="14" t="s">
        <v>74</v>
      </c>
      <c r="B41" s="18" t="s">
        <v>75</v>
      </c>
      <c r="C41" s="8"/>
      <c r="D41" s="8"/>
      <c r="E41" s="10"/>
      <c r="F41" s="29"/>
      <c r="G41" s="32"/>
      <c r="H41" s="27"/>
      <c r="I41" s="32"/>
      <c r="J41" s="10"/>
      <c r="K41" s="25"/>
    </row>
    <row r="42" spans="1:11" ht="15.75" thickBot="1" x14ac:dyDescent="0.3">
      <c r="A42" s="11" t="s">
        <v>76</v>
      </c>
      <c r="B42" s="15" t="s">
        <v>77</v>
      </c>
      <c r="C42" s="6">
        <f>SUM(C43:C50)</f>
        <v>2944027.82112</v>
      </c>
      <c r="D42" s="6">
        <f t="shared" ref="D42:E42" si="10">SUM(D43:D50)</f>
        <v>3019283.6981800003</v>
      </c>
      <c r="E42" s="6">
        <f t="shared" si="10"/>
        <v>1297063.6976999999</v>
      </c>
      <c r="F42" s="19">
        <f t="shared" si="3"/>
        <v>-1646964.1234200001</v>
      </c>
      <c r="G42" s="37">
        <f t="shared" si="0"/>
        <v>44.057453818712773</v>
      </c>
      <c r="H42" s="9">
        <f t="shared" si="4"/>
        <v>-1722220.0004800004</v>
      </c>
      <c r="I42" s="37">
        <f t="shared" si="1"/>
        <v>42.959318413233554</v>
      </c>
      <c r="J42" s="9">
        <f>SUM(J43:J50)</f>
        <v>1648432.4356599997</v>
      </c>
      <c r="K42" s="6">
        <f t="shared" si="2"/>
        <v>78.684674581805425</v>
      </c>
    </row>
    <row r="43" spans="1:11" x14ac:dyDescent="0.25">
      <c r="A43" s="12" t="s">
        <v>78</v>
      </c>
      <c r="B43" s="16" t="s">
        <v>79</v>
      </c>
      <c r="C43" s="7">
        <v>1175924.83604</v>
      </c>
      <c r="D43" s="7">
        <v>1169289.02725</v>
      </c>
      <c r="E43" s="3">
        <v>493653.09980000003</v>
      </c>
      <c r="F43" s="20">
        <f t="shared" si="3"/>
        <v>-682271.73624</v>
      </c>
      <c r="G43" s="33">
        <f t="shared" si="0"/>
        <v>41.979987552810563</v>
      </c>
      <c r="H43" s="3">
        <f t="shared" si="4"/>
        <v>-675635.92745000008</v>
      </c>
      <c r="I43" s="33">
        <f t="shared" si="1"/>
        <v>42.218227341190506</v>
      </c>
      <c r="J43" s="3">
        <v>580922.21265999996</v>
      </c>
      <c r="K43" s="24">
        <f t="shared" si="2"/>
        <v>84.977487354046744</v>
      </c>
    </row>
    <row r="44" spans="1:11" x14ac:dyDescent="0.25">
      <c r="A44" s="13" t="s">
        <v>80</v>
      </c>
      <c r="B44" s="17" t="s">
        <v>81</v>
      </c>
      <c r="C44" s="4">
        <v>1436962.98789</v>
      </c>
      <c r="D44" s="4">
        <v>1516166.09265</v>
      </c>
      <c r="E44" s="5">
        <v>662720.83701999998</v>
      </c>
      <c r="F44" s="20">
        <f t="shared" si="3"/>
        <v>-774242.15087000001</v>
      </c>
      <c r="G44" s="31">
        <f t="shared" si="0"/>
        <v>46.119548144599221</v>
      </c>
      <c r="H44" s="3">
        <f t="shared" si="4"/>
        <v>-853445.25563000003</v>
      </c>
      <c r="I44" s="31">
        <f t="shared" si="1"/>
        <v>43.710305898061399</v>
      </c>
      <c r="J44" s="5">
        <v>940095.15058000002</v>
      </c>
      <c r="K44" s="23">
        <f t="shared" si="2"/>
        <v>70.495080908685509</v>
      </c>
    </row>
    <row r="45" spans="1:11" x14ac:dyDescent="0.25">
      <c r="A45" s="13" t="s">
        <v>82</v>
      </c>
      <c r="B45" s="17" t="s">
        <v>83</v>
      </c>
      <c r="C45" s="4">
        <v>260301.32227</v>
      </c>
      <c r="D45" s="4">
        <v>262665.21335999999</v>
      </c>
      <c r="E45" s="5">
        <v>119756.85059</v>
      </c>
      <c r="F45" s="20">
        <f t="shared" si="3"/>
        <v>-140544.47168000002</v>
      </c>
      <c r="G45" s="31">
        <f t="shared" si="0"/>
        <v>46.007008164860984</v>
      </c>
      <c r="H45" s="3">
        <f t="shared" si="4"/>
        <v>-142908.36277000001</v>
      </c>
      <c r="I45" s="31">
        <f t="shared" si="1"/>
        <v>45.592961876480139</v>
      </c>
      <c r="J45" s="5">
        <v>107489.59166000001</v>
      </c>
      <c r="K45" s="23">
        <f t="shared" si="2"/>
        <v>111.41250863507095</v>
      </c>
    </row>
    <row r="46" spans="1:11" x14ac:dyDescent="0.25">
      <c r="A46" s="13" t="s">
        <v>84</v>
      </c>
      <c r="B46" s="17" t="s">
        <v>85</v>
      </c>
      <c r="C46" s="4"/>
      <c r="D46" s="4"/>
      <c r="E46" s="5"/>
      <c r="F46" s="20"/>
      <c r="G46" s="31"/>
      <c r="H46" s="3"/>
      <c r="I46" s="31"/>
      <c r="J46" s="5"/>
      <c r="K46" s="23"/>
    </row>
    <row r="47" spans="1:11" ht="24" x14ac:dyDescent="0.25">
      <c r="A47" s="13" t="s">
        <v>86</v>
      </c>
      <c r="B47" s="17" t="s">
        <v>87</v>
      </c>
      <c r="C47" s="4"/>
      <c r="D47" s="4"/>
      <c r="E47" s="5"/>
      <c r="F47" s="20"/>
      <c r="G47" s="31"/>
      <c r="H47" s="3"/>
      <c r="I47" s="31"/>
      <c r="J47" s="5"/>
      <c r="K47" s="23"/>
    </row>
    <row r="48" spans="1:11" x14ac:dyDescent="0.25">
      <c r="A48" s="13" t="s">
        <v>88</v>
      </c>
      <c r="B48" s="17" t="s">
        <v>89</v>
      </c>
      <c r="C48" s="4"/>
      <c r="D48" s="4"/>
      <c r="E48" s="5"/>
      <c r="F48" s="20"/>
      <c r="G48" s="31"/>
      <c r="H48" s="3"/>
      <c r="I48" s="31"/>
      <c r="J48" s="5"/>
      <c r="K48" s="23"/>
    </row>
    <row r="49" spans="1:11" x14ac:dyDescent="0.25">
      <c r="A49" s="13" t="s">
        <v>90</v>
      </c>
      <c r="B49" s="17" t="s">
        <v>91</v>
      </c>
      <c r="C49" s="4">
        <v>4190</v>
      </c>
      <c r="D49" s="4">
        <v>4190</v>
      </c>
      <c r="E49" s="5">
        <v>1384.17713</v>
      </c>
      <c r="F49" s="20">
        <f t="shared" si="3"/>
        <v>-2805.82287</v>
      </c>
      <c r="G49" s="31">
        <f t="shared" si="0"/>
        <v>33.035253699284013</v>
      </c>
      <c r="H49" s="3">
        <f t="shared" si="4"/>
        <v>-2805.82287</v>
      </c>
      <c r="I49" s="31">
        <f t="shared" si="1"/>
        <v>33.035253699284013</v>
      </c>
      <c r="J49" s="5">
        <v>675.84888999999998</v>
      </c>
      <c r="K49" s="25">
        <f t="shared" si="2"/>
        <v>204.8057118211735</v>
      </c>
    </row>
    <row r="50" spans="1:11" ht="15.75" thickBot="1" x14ac:dyDescent="0.3">
      <c r="A50" s="14" t="s">
        <v>92</v>
      </c>
      <c r="B50" s="18" t="s">
        <v>93</v>
      </c>
      <c r="C50" s="8">
        <v>66648.674920000005</v>
      </c>
      <c r="D50" s="8">
        <v>66973.364920000007</v>
      </c>
      <c r="E50" s="10">
        <v>19548.73316</v>
      </c>
      <c r="F50" s="29">
        <f t="shared" si="3"/>
        <v>-47099.941760000002</v>
      </c>
      <c r="G50" s="32">
        <f t="shared" si="0"/>
        <v>29.331015483000687</v>
      </c>
      <c r="H50" s="27">
        <f t="shared" si="4"/>
        <v>-47424.631760000004</v>
      </c>
      <c r="I50" s="32">
        <f t="shared" si="1"/>
        <v>29.188817350525913</v>
      </c>
      <c r="J50" s="10">
        <v>19249.631870000001</v>
      </c>
      <c r="K50" s="25">
        <f t="shared" si="2"/>
        <v>101.55380264942178</v>
      </c>
    </row>
    <row r="51" spans="1:11" ht="15.75" thickBot="1" x14ac:dyDescent="0.3">
      <c r="A51" s="11" t="s">
        <v>94</v>
      </c>
      <c r="B51" s="15" t="s">
        <v>95</v>
      </c>
      <c r="C51" s="6">
        <f>SUM(C52:C53)</f>
        <v>175120.17694999999</v>
      </c>
      <c r="D51" s="6">
        <f t="shared" ref="D51:E51" si="11">SUM(D52:D53)</f>
        <v>189032.18695</v>
      </c>
      <c r="E51" s="6">
        <f t="shared" si="11"/>
        <v>98178.26195</v>
      </c>
      <c r="F51" s="19">
        <f t="shared" si="3"/>
        <v>-76941.914999999994</v>
      </c>
      <c r="G51" s="37">
        <f t="shared" si="0"/>
        <v>56.0633638338726</v>
      </c>
      <c r="H51" s="9">
        <f t="shared" si="4"/>
        <v>-90853.925000000003</v>
      </c>
      <c r="I51" s="37">
        <f t="shared" si="1"/>
        <v>51.937325348708299</v>
      </c>
      <c r="J51" s="9">
        <f>SUM(J52:J53)</f>
        <v>88589.17637999999</v>
      </c>
      <c r="K51" s="6">
        <f t="shared" si="2"/>
        <v>110.82421799348037</v>
      </c>
    </row>
    <row r="52" spans="1:11" x14ac:dyDescent="0.25">
      <c r="A52" s="12" t="s">
        <v>96</v>
      </c>
      <c r="B52" s="16" t="s">
        <v>97</v>
      </c>
      <c r="C52" s="7">
        <v>157837.50695000001</v>
      </c>
      <c r="D52" s="7">
        <v>171749.51694999999</v>
      </c>
      <c r="E52" s="3">
        <v>91826.092319999996</v>
      </c>
      <c r="F52" s="20">
        <f t="shared" si="3"/>
        <v>-66011.414630000014</v>
      </c>
      <c r="G52" s="33">
        <f t="shared" si="0"/>
        <v>58.177611959550781</v>
      </c>
      <c r="H52" s="3">
        <f t="shared" si="4"/>
        <v>-79923.424629999994</v>
      </c>
      <c r="I52" s="33">
        <f t="shared" si="1"/>
        <v>53.465124065957383</v>
      </c>
      <c r="J52" s="3">
        <v>81169.150739999997</v>
      </c>
      <c r="K52" s="24">
        <f t="shared" si="2"/>
        <v>113.12930033497108</v>
      </c>
    </row>
    <row r="53" spans="1:11" ht="15.75" thickBot="1" x14ac:dyDescent="0.3">
      <c r="A53" s="14" t="s">
        <v>98</v>
      </c>
      <c r="B53" s="18" t="s">
        <v>99</v>
      </c>
      <c r="C53" s="8">
        <v>17282.669999999998</v>
      </c>
      <c r="D53" s="8">
        <v>17282.669999999998</v>
      </c>
      <c r="E53" s="10">
        <v>6352.1696300000003</v>
      </c>
      <c r="F53" s="29">
        <f t="shared" si="3"/>
        <v>-10930.500369999998</v>
      </c>
      <c r="G53" s="32">
        <f t="shared" si="0"/>
        <v>36.754561824070016</v>
      </c>
      <c r="H53" s="27">
        <f t="shared" si="4"/>
        <v>-10930.500369999998</v>
      </c>
      <c r="I53" s="32">
        <f t="shared" si="1"/>
        <v>36.754561824070016</v>
      </c>
      <c r="J53" s="10">
        <v>7420.0256399999998</v>
      </c>
      <c r="K53" s="25">
        <f t="shared" si="2"/>
        <v>85.608459299070574</v>
      </c>
    </row>
    <row r="54" spans="1:11" ht="15.75" thickBot="1" x14ac:dyDescent="0.3">
      <c r="A54" s="11" t="s">
        <v>100</v>
      </c>
      <c r="B54" s="15" t="s">
        <v>101</v>
      </c>
      <c r="C54" s="6">
        <f>SUM(C55:C59)</f>
        <v>90508.2</v>
      </c>
      <c r="D54" s="6">
        <f>SUM(D55:D59)</f>
        <v>91323.199999999997</v>
      </c>
      <c r="E54" s="6">
        <f t="shared" ref="E54" si="12">SUM(E55:E59)</f>
        <v>68130.531879999995</v>
      </c>
      <c r="F54" s="19">
        <f t="shared" si="3"/>
        <v>-22377.668120000002</v>
      </c>
      <c r="G54" s="37">
        <f t="shared" si="0"/>
        <v>75.275535122784447</v>
      </c>
      <c r="H54" s="9">
        <f t="shared" si="4"/>
        <v>-23192.668120000002</v>
      </c>
      <c r="I54" s="37">
        <f t="shared" si="1"/>
        <v>74.603750065700709</v>
      </c>
      <c r="J54" s="9">
        <f>SUM(J55:J59)</f>
        <v>18644.21471</v>
      </c>
      <c r="K54" s="6">
        <f t="shared" si="2"/>
        <v>365.42451875678921</v>
      </c>
    </row>
    <row r="55" spans="1:11" x14ac:dyDescent="0.25">
      <c r="A55" s="12" t="s">
        <v>102</v>
      </c>
      <c r="B55" s="16" t="s">
        <v>103</v>
      </c>
      <c r="C55" s="7">
        <v>9235.2000000000007</v>
      </c>
      <c r="D55" s="7">
        <v>9235.2000000000007</v>
      </c>
      <c r="E55" s="3">
        <v>3315.5319300000001</v>
      </c>
      <c r="F55" s="20">
        <f t="shared" si="3"/>
        <v>-5919.6680700000006</v>
      </c>
      <c r="G55" s="33">
        <f t="shared" si="0"/>
        <v>35.901030080561327</v>
      </c>
      <c r="H55" s="3">
        <f t="shared" si="4"/>
        <v>-5919.6680700000006</v>
      </c>
      <c r="I55" s="33">
        <f t="shared" si="1"/>
        <v>35.901030080561327</v>
      </c>
      <c r="J55" s="3">
        <v>3061.2435599999999</v>
      </c>
      <c r="K55" s="23">
        <f>E55/J55*100</f>
        <v>108.30670167257126</v>
      </c>
    </row>
    <row r="56" spans="1:11" x14ac:dyDescent="0.25">
      <c r="A56" s="13" t="s">
        <v>104</v>
      </c>
      <c r="B56" s="17" t="s">
        <v>105</v>
      </c>
      <c r="C56" s="4"/>
      <c r="D56" s="4"/>
      <c r="E56" s="5"/>
      <c r="F56" s="20"/>
      <c r="G56" s="31"/>
      <c r="H56" s="3"/>
      <c r="I56" s="31"/>
      <c r="J56" s="5"/>
      <c r="K56" s="23"/>
    </row>
    <row r="57" spans="1:11" x14ac:dyDescent="0.25">
      <c r="A57" s="13" t="s">
        <v>106</v>
      </c>
      <c r="B57" s="17" t="s">
        <v>107</v>
      </c>
      <c r="C57" s="4">
        <v>44772</v>
      </c>
      <c r="D57" s="4">
        <v>45646</v>
      </c>
      <c r="E57" s="5">
        <v>40095.824399999998</v>
      </c>
      <c r="F57" s="20">
        <f t="shared" si="3"/>
        <v>-4676.1756000000023</v>
      </c>
      <c r="G57" s="31">
        <f t="shared" si="0"/>
        <v>89.555580273385146</v>
      </c>
      <c r="H57" s="3">
        <f t="shared" si="4"/>
        <v>-5550.1756000000023</v>
      </c>
      <c r="I57" s="31">
        <f t="shared" si="1"/>
        <v>87.84082811199228</v>
      </c>
      <c r="J57" s="5">
        <v>559.72</v>
      </c>
      <c r="K57" s="23">
        <f t="shared" si="2"/>
        <v>7163.5504180661756</v>
      </c>
    </row>
    <row r="58" spans="1:11" x14ac:dyDescent="0.25">
      <c r="A58" s="13" t="s">
        <v>108</v>
      </c>
      <c r="B58" s="17" t="s">
        <v>109</v>
      </c>
      <c r="C58" s="4">
        <v>35501</v>
      </c>
      <c r="D58" s="4">
        <v>35422</v>
      </c>
      <c r="E58" s="5">
        <v>23869.17555</v>
      </c>
      <c r="F58" s="20">
        <f t="shared" si="3"/>
        <v>-11631.82445</v>
      </c>
      <c r="G58" s="31">
        <f t="shared" si="0"/>
        <v>67.23522027548519</v>
      </c>
      <c r="H58" s="3">
        <f t="shared" si="4"/>
        <v>-11552.82445</v>
      </c>
      <c r="I58" s="31">
        <f t="shared" si="1"/>
        <v>67.385171785895764</v>
      </c>
      <c r="J58" s="5">
        <v>14573.25115</v>
      </c>
      <c r="K58" s="23">
        <f t="shared" si="2"/>
        <v>163.78758112598643</v>
      </c>
    </row>
    <row r="59" spans="1:11" ht="15.75" thickBot="1" x14ac:dyDescent="0.3">
      <c r="A59" s="14" t="s">
        <v>110</v>
      </c>
      <c r="B59" s="18" t="s">
        <v>111</v>
      </c>
      <c r="C59" s="8">
        <v>1000</v>
      </c>
      <c r="D59" s="8">
        <v>1020</v>
      </c>
      <c r="E59" s="10">
        <v>850</v>
      </c>
      <c r="F59" s="29">
        <f t="shared" si="3"/>
        <v>-150</v>
      </c>
      <c r="G59" s="32">
        <f t="shared" si="0"/>
        <v>85</v>
      </c>
      <c r="H59" s="27">
        <f t="shared" si="4"/>
        <v>-170</v>
      </c>
      <c r="I59" s="32">
        <f t="shared" si="1"/>
        <v>83.333333333333343</v>
      </c>
      <c r="J59" s="10">
        <v>450</v>
      </c>
      <c r="K59" s="23">
        <f>E59/J59*100</f>
        <v>188.88888888888889</v>
      </c>
    </row>
    <row r="60" spans="1:11" ht="15.75" thickBot="1" x14ac:dyDescent="0.3">
      <c r="A60" s="11" t="s">
        <v>112</v>
      </c>
      <c r="B60" s="15" t="s">
        <v>113</v>
      </c>
      <c r="C60" s="6">
        <f>SUM(C61:C64)</f>
        <v>189717.8</v>
      </c>
      <c r="D60" s="6">
        <f t="shared" ref="D60:E60" si="13">SUM(D61:D64)</f>
        <v>192317.8</v>
      </c>
      <c r="E60" s="6">
        <f t="shared" si="13"/>
        <v>91336.98547</v>
      </c>
      <c r="F60" s="19">
        <f t="shared" si="3"/>
        <v>-98380.814529999989</v>
      </c>
      <c r="G60" s="37">
        <f t="shared" si="0"/>
        <v>48.143603536410396</v>
      </c>
      <c r="H60" s="9">
        <f t="shared" si="4"/>
        <v>-100980.81452999999</v>
      </c>
      <c r="I60" s="37">
        <f t="shared" si="1"/>
        <v>47.492736226183958</v>
      </c>
      <c r="J60" s="9">
        <f>SUM(J61:J64)</f>
        <v>77341.566860000006</v>
      </c>
      <c r="K60" s="6">
        <f t="shared" si="2"/>
        <v>118.09559746227256</v>
      </c>
    </row>
    <row r="61" spans="1:11" x14ac:dyDescent="0.25">
      <c r="A61" s="12" t="s">
        <v>114</v>
      </c>
      <c r="B61" s="16" t="s">
        <v>115</v>
      </c>
      <c r="C61" s="7">
        <v>157128.79999999999</v>
      </c>
      <c r="D61" s="7">
        <v>157176.79999999999</v>
      </c>
      <c r="E61" s="3">
        <v>68349.892359999998</v>
      </c>
      <c r="F61" s="20">
        <f t="shared" si="3"/>
        <v>-88778.90763999999</v>
      </c>
      <c r="G61" s="33">
        <f t="shared" si="0"/>
        <v>43.499277255347209</v>
      </c>
      <c r="H61" s="3">
        <f t="shared" si="4"/>
        <v>-88826.90763999999</v>
      </c>
      <c r="I61" s="33">
        <f t="shared" si="1"/>
        <v>43.485993072769013</v>
      </c>
      <c r="J61" s="3">
        <v>59470.576500000003</v>
      </c>
      <c r="K61" s="24">
        <f>E61/J61*100</f>
        <v>114.93060330430795</v>
      </c>
    </row>
    <row r="62" spans="1:11" x14ac:dyDescent="0.25">
      <c r="A62" s="13" t="s">
        <v>116</v>
      </c>
      <c r="B62" s="17" t="s">
        <v>117</v>
      </c>
      <c r="C62" s="4">
        <v>12589</v>
      </c>
      <c r="D62" s="4">
        <v>15141</v>
      </c>
      <c r="E62" s="5">
        <v>11777.791069999999</v>
      </c>
      <c r="F62" s="20">
        <f t="shared" ref="F62:F70" si="14">SUM(E62-C62)</f>
        <v>-811.20893000000069</v>
      </c>
      <c r="G62" s="31">
        <f t="shared" si="0"/>
        <v>93.556208356501699</v>
      </c>
      <c r="H62" s="3">
        <f t="shared" ref="H62:H70" si="15">SUM(E62-D62)</f>
        <v>-3363.2089300000007</v>
      </c>
      <c r="I62" s="31">
        <f t="shared" si="1"/>
        <v>77.787405521431879</v>
      </c>
      <c r="J62" s="5">
        <v>8347.3107999999993</v>
      </c>
      <c r="K62" s="23">
        <f>E62/J62*100</f>
        <v>141.09683168859607</v>
      </c>
    </row>
    <row r="63" spans="1:11" x14ac:dyDescent="0.25">
      <c r="A63" s="13" t="s">
        <v>118</v>
      </c>
      <c r="B63" s="17" t="s">
        <v>119</v>
      </c>
      <c r="C63" s="8">
        <v>20000</v>
      </c>
      <c r="D63" s="8">
        <v>20000</v>
      </c>
      <c r="E63" s="10">
        <v>11209.30204</v>
      </c>
      <c r="F63" s="20">
        <f t="shared" si="14"/>
        <v>-8790.6979599999995</v>
      </c>
      <c r="G63" s="31">
        <f t="shared" si="0"/>
        <v>56.0465102</v>
      </c>
      <c r="H63" s="3">
        <f t="shared" si="15"/>
        <v>-8790.6979599999995</v>
      </c>
      <c r="I63" s="31">
        <f t="shared" si="1"/>
        <v>56.0465102</v>
      </c>
      <c r="J63" s="10">
        <v>9523.6795600000005</v>
      </c>
      <c r="K63" s="23">
        <f>E63/J63*100</f>
        <v>117.69927756788154</v>
      </c>
    </row>
    <row r="64" spans="1:11" ht="15.75" thickBot="1" x14ac:dyDescent="0.3">
      <c r="A64" s="14" t="s">
        <v>120</v>
      </c>
      <c r="B64" s="18" t="s">
        <v>121</v>
      </c>
      <c r="C64" s="8">
        <v>0</v>
      </c>
      <c r="D64" s="8">
        <v>0</v>
      </c>
      <c r="E64" s="10">
        <v>0</v>
      </c>
      <c r="F64" s="29">
        <f t="shared" si="14"/>
        <v>0</v>
      </c>
      <c r="G64" s="32"/>
      <c r="H64" s="27">
        <f t="shared" si="15"/>
        <v>0</v>
      </c>
      <c r="I64" s="32"/>
      <c r="J64" s="10"/>
      <c r="K64" s="25"/>
    </row>
    <row r="65" spans="1:11" ht="15.75" thickBot="1" x14ac:dyDescent="0.3">
      <c r="A65" s="11" t="s">
        <v>122</v>
      </c>
      <c r="B65" s="15" t="s">
        <v>123</v>
      </c>
      <c r="C65" s="6">
        <f>SUM(C66:C68)</f>
        <v>7446.4</v>
      </c>
      <c r="D65" s="6">
        <f t="shared" ref="D65:E65" si="16">SUM(D66:D68)</f>
        <v>6553.8040000000001</v>
      </c>
      <c r="E65" s="6">
        <f t="shared" si="16"/>
        <v>2683.3883599999999</v>
      </c>
      <c r="F65" s="19">
        <f t="shared" si="14"/>
        <v>-4763.0116399999997</v>
      </c>
      <c r="G65" s="37">
        <f t="shared" si="0"/>
        <v>36.036049097550496</v>
      </c>
      <c r="H65" s="9">
        <f t="shared" si="15"/>
        <v>-3870.4156400000002</v>
      </c>
      <c r="I65" s="37">
        <f t="shared" si="1"/>
        <v>40.943982456600772</v>
      </c>
      <c r="J65" s="9">
        <f t="shared" ref="J65:K65" si="17">SUM(J66:J68)</f>
        <v>2784.0681199999999</v>
      </c>
      <c r="K65" s="6">
        <f t="shared" si="17"/>
        <v>96.383717794951082</v>
      </c>
    </row>
    <row r="66" spans="1:11" x14ac:dyDescent="0.25">
      <c r="A66" s="12" t="s">
        <v>124</v>
      </c>
      <c r="B66" s="16" t="s">
        <v>125</v>
      </c>
      <c r="C66" s="7"/>
      <c r="D66" s="7"/>
      <c r="E66" s="3"/>
      <c r="F66" s="20"/>
      <c r="G66" s="33"/>
      <c r="H66" s="3"/>
      <c r="I66" s="33"/>
      <c r="J66" s="3"/>
      <c r="K66" s="24"/>
    </row>
    <row r="67" spans="1:11" x14ac:dyDescent="0.25">
      <c r="A67" s="13" t="s">
        <v>126</v>
      </c>
      <c r="B67" s="17" t="s">
        <v>127</v>
      </c>
      <c r="C67" s="4"/>
      <c r="D67" s="4"/>
      <c r="E67" s="5"/>
      <c r="F67" s="20"/>
      <c r="G67" s="31"/>
      <c r="H67" s="3"/>
      <c r="I67" s="31"/>
      <c r="J67" s="5"/>
      <c r="K67" s="23"/>
    </row>
    <row r="68" spans="1:11" ht="15.75" thickBot="1" x14ac:dyDescent="0.3">
      <c r="A68" s="14" t="s">
        <v>128</v>
      </c>
      <c r="B68" s="18" t="s">
        <v>129</v>
      </c>
      <c r="C68" s="8">
        <v>7446.4</v>
      </c>
      <c r="D68" s="8">
        <v>6553.8040000000001</v>
      </c>
      <c r="E68" s="10">
        <v>2683.3883599999999</v>
      </c>
      <c r="F68" s="29">
        <f t="shared" si="14"/>
        <v>-4763.0116399999997</v>
      </c>
      <c r="G68" s="32">
        <f t="shared" ref="G68:G70" si="18">E68/C68*100</f>
        <v>36.036049097550496</v>
      </c>
      <c r="H68" s="27">
        <f t="shared" si="15"/>
        <v>-3870.4156400000002</v>
      </c>
      <c r="I68" s="32">
        <f t="shared" ref="I68:I70" si="19">E68/D68*100</f>
        <v>40.943982456600772</v>
      </c>
      <c r="J68" s="10">
        <v>2784.0681199999999</v>
      </c>
      <c r="K68" s="23">
        <f>E68/J68*100</f>
        <v>96.383717794951082</v>
      </c>
    </row>
    <row r="69" spans="1:11" ht="15.75" thickBot="1" x14ac:dyDescent="0.3">
      <c r="A69" s="11" t="s">
        <v>130</v>
      </c>
      <c r="B69" s="15" t="s">
        <v>131</v>
      </c>
      <c r="C69" s="6">
        <f>SUM(C70:C75)</f>
        <v>3000</v>
      </c>
      <c r="D69" s="6">
        <f>SUM(D70:D75)</f>
        <v>3000</v>
      </c>
      <c r="E69" s="6">
        <f>SUM(E70:E75)</f>
        <v>0</v>
      </c>
      <c r="F69" s="19">
        <f t="shared" si="14"/>
        <v>-3000</v>
      </c>
      <c r="G69" s="37">
        <f t="shared" si="18"/>
        <v>0</v>
      </c>
      <c r="H69" s="9">
        <f t="shared" si="15"/>
        <v>-3000</v>
      </c>
      <c r="I69" s="37">
        <f t="shared" si="19"/>
        <v>0</v>
      </c>
      <c r="J69" s="9">
        <f t="shared" ref="J69:K69" si="20">SUM(J70:J75)</f>
        <v>0</v>
      </c>
      <c r="K69" s="6">
        <f t="shared" si="20"/>
        <v>0</v>
      </c>
    </row>
    <row r="70" spans="1:11" ht="15.75" thickBot="1" x14ac:dyDescent="0.3">
      <c r="A70" s="21" t="s">
        <v>132</v>
      </c>
      <c r="B70" s="22" t="s">
        <v>133</v>
      </c>
      <c r="C70" s="39">
        <v>3000</v>
      </c>
      <c r="D70" s="39">
        <v>3000</v>
      </c>
      <c r="E70" s="26">
        <v>0</v>
      </c>
      <c r="F70" s="28">
        <f t="shared" si="14"/>
        <v>-3000</v>
      </c>
      <c r="G70" s="34">
        <f t="shared" si="18"/>
        <v>0</v>
      </c>
      <c r="H70" s="26">
        <f t="shared" si="15"/>
        <v>-3000</v>
      </c>
      <c r="I70" s="34">
        <f t="shared" si="19"/>
        <v>0</v>
      </c>
      <c r="J70" s="26">
        <v>0</v>
      </c>
      <c r="K70" s="6">
        <v>0</v>
      </c>
    </row>
    <row r="71" spans="1:11" x14ac:dyDescent="0.25">
      <c r="A71" s="1"/>
    </row>
    <row r="72" spans="1:11" x14ac:dyDescent="0.25">
      <c r="A72" s="2" t="s">
        <v>136</v>
      </c>
    </row>
  </sheetData>
  <mergeCells count="1">
    <mergeCell ref="A1:K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2025-07-10T11:28:47Z</dcterms:modified>
</cp:coreProperties>
</file>